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4" r:id="rId1"/>
    <sheet name="2кв" sheetId="25" r:id="rId2"/>
  </sheets>
  <definedNames>
    <definedName name="_xlnm.Print_Area" localSheetId="0">'1кв'!$A$1:$E$58</definedName>
    <definedName name="_xlnm.Print_Area" localSheetId="1">'2кв'!$A$1:$E$58</definedName>
  </definedNames>
  <calcPr calcId="152511"/>
</workbook>
</file>

<file path=xl/calcChain.xml><?xml version="1.0" encoding="utf-8"?>
<calcChain xmlns="http://schemas.openxmlformats.org/spreadsheetml/2006/main">
  <c r="B50" i="25" l="1"/>
  <c r="E31" i="25"/>
  <c r="B56" i="25" l="1"/>
  <c r="B55" i="25"/>
  <c r="B54" i="25"/>
  <c r="E22" i="25"/>
  <c r="E33" i="25" s="1"/>
  <c r="B57" i="25" s="1"/>
  <c r="F20" i="25"/>
  <c r="E23" i="25" s="1"/>
  <c r="B58" i="25" l="1"/>
  <c r="E33" i="24"/>
  <c r="B56" i="24" l="1"/>
  <c r="B55" i="24"/>
  <c r="B54" i="24"/>
  <c r="F20" i="24"/>
  <c r="E22" i="24" s="1"/>
  <c r="E23" i="24" l="1"/>
  <c r="B57" i="24" l="1"/>
  <c r="B58" i="24" l="1"/>
</calcChain>
</file>

<file path=xl/sharedStrings.xml><?xml version="1.0" encoding="utf-8"?>
<sst xmlns="http://schemas.openxmlformats.org/spreadsheetml/2006/main" count="158" uniqueCount="72">
  <si>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</si>
  <si>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</si>
  <si>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</si>
  <si>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</si>
  <si>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</si>
  <si>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</si>
  <si>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</si>
  <si>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</si>
  <si>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</si>
  <si>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</si>
  <si>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</si>
  <si>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</si>
  <si>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</si>
  <si>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</si>
  <si>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</si>
  <si>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</si>
  <si>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</si>
  <si>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</si>
  <si>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</si>
  <si>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</si>
  <si>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</si>
  <si>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</si>
  <si>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</si>
  <si>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</si>
  <si>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</si>
  <si>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Таисии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</si>
  <si>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№24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</si>
  <si>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</si>
  <si>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</si>
  <si>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</si>
  <si>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</si>
  <si>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</si>
  <si>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Горбанева Т.А.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</si>
  <si>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</si>
  <si>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</si>
  <si>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</si>
  <si>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</si>
  <si>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 xml:space="preserve">Расходы по содержанию и тек. Ремонту </t>
  </si>
  <si>
    <t>Остаток на начало квартала</t>
  </si>
  <si>
    <t>не жилые помещения библиотека</t>
  </si>
  <si>
    <t>определена приложением № 9 к договору</t>
  </si>
  <si>
    <t xml:space="preserve">Расходы по управлению МКД </t>
  </si>
  <si>
    <t>интернет ТТК</t>
  </si>
  <si>
    <t xml:space="preserve">Услуги по содержанию многоквартирного дома </t>
  </si>
  <si>
    <t>ИТОГО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</si>
  <si>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</si>
  <si>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</si>
  <si>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</si>
  <si>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</si>
  <si>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</si>
  <si>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</si>
  <si>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Дезинсекция, дератизация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</si>
  <si>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</si>
  <si>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</si>
  <si>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S дома = 4325,3+63,5 ( не жилые) = 4388,8м2</t>
  </si>
  <si>
    <t>за 1 квартал 2024 года</t>
  </si>
  <si>
    <t>31.03.2024 г.</t>
  </si>
  <si>
    <t>Замена стояка ГВС (смета) (кв.49)</t>
  </si>
  <si>
    <t>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</si>
  <si>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</si>
  <si>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</si>
  <si>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триста двадцать  девять  тысяч восемьсот девять рублей 63 копейки.</t>
  </si>
  <si>
    <t>Предъявлено населению 336946,61</t>
  </si>
  <si>
    <t>за 2 квартал 2024 года</t>
  </si>
  <si>
    <t>30.06.2024 г.</t>
  </si>
  <si>
    <t>2 квартал</t>
  </si>
  <si>
    <t>Поверка ОДПУ ТЭ, ХВС</t>
  </si>
  <si>
    <t>Заделка примыкания козырька подъезда герметиком (кв.45)</t>
  </si>
  <si>
    <t>июнь</t>
  </si>
  <si>
    <t>ч/ч</t>
  </si>
  <si>
    <t xml:space="preserve">           2. Всего за период с "01" 04 2024 г. по "30" 06 2024 г. выполнено работ (оказано услуг) на общую сумму триста двадцать шесть тысяч девятьсот шестьдесят один рубль 14 копеек.</t>
  </si>
  <si>
    <t>Предъявлено населению 316748,54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</si>
</sst>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0" fontId="12" fillId="0" borderId="0"/>
    <xf numFmtId="166" fontId="12" fillId="0" borderId="0" applyFill="0" applyBorder="0" applyAlignment="0" applyProtection="0"/>
    <xf numFmtId="0" fontId="12" fillId="0" borderId="0"/>
  </cellStyleXfs>
  <cellXfs count="5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43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6" fillId="0" borderId="0" xfId="1" applyFont="1"/>
    <xf numFmtId="43" fontId="3" fillId="0" borderId="0" xfId="1" applyFont="1"/>
    <xf numFmtId="0" fontId="3" fillId="0" borderId="0" xfId="0" applyFont="1" applyAlignment="1">
      <alignment horizontal="center" wrapText="1"/>
    </xf>
    <xf numFmtId="0" fontId="10" fillId="0" borderId="0" xfId="0" applyFont="1"/>
    <xf numFmtId="43" fontId="6" fillId="0" borderId="0" xfId="0" applyNumberFormat="1" applyFont="1"/>
    <xf numFmtId="0" fontId="9" fillId="0" borderId="1" xfId="0" applyFont="1" applyBorder="1" applyAlignment="1">
      <alignment wrapText="1"/>
    </xf>
    <xf numFmtId="0" fontId="6" fillId="0" borderId="1" xfId="0" applyFont="1" applyBorder="1"/>
    <xf numFmtId="164" fontId="3" fillId="2" borderId="1" xfId="1" applyNumberFormat="1" applyFont="1" applyFill="1" applyBorder="1" applyAlignment="1">
      <alignment horizontal="right" vertical="center" wrapText="1"/>
    </xf>
    <xf numFmtId="43" fontId="3" fillId="0" borderId="0" xfId="1" applyFont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wrapText="1"/>
    </xf>
  </cellXfs>
  <cellStyles count="6">
    <cellStyle name="Excel Built-in Normal" xfId="2"/>
    <cellStyle name="Обычный" xfId="0" builtinId="0"/>
    <cellStyle name="Обычный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42" zoomScaleSheetLayoutView="100" workbookViewId="0">
      <selection activeCell="A19" sqref="A19:E19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47" t="s">
        <v>11</v>
      </c>
      <c r="B1" s="47"/>
      <c r="C1" s="47"/>
      <c r="D1" s="47"/>
      <c r="E1" s="47"/>
    </row>
    <row r="2" spans="1:5" ht="29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48" t="s">
        <v>55</v>
      </c>
      <c r="B3" s="48"/>
      <c r="C3" s="48"/>
      <c r="D3" s="48"/>
      <c r="E3" s="48"/>
    </row>
    <row r="4" spans="1:5" x14ac:dyDescent="0.25">
      <c r="A4" s="29" t="s">
        <v>13</v>
      </c>
      <c r="B4" s="3"/>
      <c r="C4" s="3"/>
      <c r="D4" s="33"/>
      <c r="E4" s="31" t="s">
        <v>56</v>
      </c>
    </row>
    <row r="5" spans="1:5" x14ac:dyDescent="0.25">
      <c r="A5" s="22"/>
      <c r="B5" s="3"/>
      <c r="C5" s="3"/>
      <c r="D5" s="3"/>
      <c r="E5" s="8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25</v>
      </c>
      <c r="B9" s="41"/>
      <c r="C9" s="41"/>
      <c r="D9" s="41"/>
      <c r="E9" s="41"/>
    </row>
    <row r="10" spans="1:5" ht="24.75" customHeight="1" x14ac:dyDescent="0.25">
      <c r="A10" s="45" t="s">
        <v>14</v>
      </c>
      <c r="B10" s="45"/>
      <c r="C10" s="45"/>
      <c r="D10" s="45"/>
      <c r="E10" s="45"/>
    </row>
    <row r="11" spans="1:5" ht="28.5" customHeight="1" x14ac:dyDescent="0.25">
      <c r="A11" s="41" t="s">
        <v>26</v>
      </c>
      <c r="B11" s="41"/>
      <c r="C11" s="41"/>
      <c r="D11" s="41"/>
      <c r="E11" s="41"/>
    </row>
    <row r="12" spans="1:5" x14ac:dyDescent="0.25">
      <c r="A12" s="44" t="s">
        <v>15</v>
      </c>
      <c r="B12" s="44"/>
      <c r="C12" s="44"/>
      <c r="D12" s="44"/>
      <c r="E12" s="44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4"/>
      <c r="C14" s="44"/>
      <c r="D14" s="44"/>
      <c r="E14" s="44"/>
    </row>
    <row r="15" spans="1:5" x14ac:dyDescent="0.25">
      <c r="A15" s="41" t="s">
        <v>52</v>
      </c>
      <c r="B15" s="41"/>
      <c r="C15" s="41"/>
      <c r="D15" s="41"/>
      <c r="E15" s="41"/>
    </row>
    <row r="16" spans="1:5" x14ac:dyDescent="0.25">
      <c r="A16" s="44" t="s">
        <v>16</v>
      </c>
      <c r="B16" s="44"/>
      <c r="C16" s="44"/>
      <c r="D16" s="44"/>
      <c r="E16" s="44"/>
    </row>
    <row r="17" spans="1:7" ht="26.25" customHeight="1" x14ac:dyDescent="0.25">
      <c r="A17" s="41" t="s">
        <v>17</v>
      </c>
      <c r="B17" s="41"/>
      <c r="C17" s="41"/>
      <c r="D17" s="41"/>
      <c r="E17" s="41"/>
    </row>
    <row r="18" spans="1:7" ht="62.25" customHeight="1" x14ac:dyDescent="0.25">
      <c r="A18" s="41" t="s">
        <v>27</v>
      </c>
      <c r="B18" s="41"/>
      <c r="C18" s="41"/>
      <c r="D18" s="41"/>
      <c r="E18" s="41"/>
    </row>
    <row r="19" spans="1:7" ht="31.5" customHeight="1" x14ac:dyDescent="0.25">
      <c r="A19" s="39" t="s">
        <v>28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5" t="s">
        <v>43</v>
      </c>
      <c r="B22" s="5" t="s">
        <v>40</v>
      </c>
      <c r="C22" s="2" t="s">
        <v>4</v>
      </c>
      <c r="D22" s="2">
        <v>15.77</v>
      </c>
      <c r="E22" s="11">
        <f>D22*F20*G20</f>
        <v>207634.12800000003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6.06</v>
      </c>
      <c r="E23" s="11">
        <f>D23*F20*G20</f>
        <v>79788.384000000005</v>
      </c>
      <c r="G23" s="13"/>
    </row>
    <row r="24" spans="1:7" x14ac:dyDescent="0.25">
      <c r="A24" s="4" t="s">
        <v>51</v>
      </c>
      <c r="B24" s="5" t="s">
        <v>30</v>
      </c>
      <c r="C24" s="2" t="s">
        <v>31</v>
      </c>
      <c r="D24" s="2"/>
      <c r="E24" s="11">
        <v>0</v>
      </c>
      <c r="G24" s="13"/>
    </row>
    <row r="25" spans="1:7" x14ac:dyDescent="0.25">
      <c r="A25" s="36" t="s">
        <v>48</v>
      </c>
      <c r="B25" s="5" t="s">
        <v>30</v>
      </c>
      <c r="C25" s="2" t="s">
        <v>31</v>
      </c>
      <c r="D25" s="2"/>
      <c r="E25" s="11">
        <v>13931.39</v>
      </c>
      <c r="G25" s="13"/>
    </row>
    <row r="26" spans="1:7" x14ac:dyDescent="0.25">
      <c r="A26" s="4" t="s">
        <v>50</v>
      </c>
      <c r="B26" s="5" t="s">
        <v>30</v>
      </c>
      <c r="C26" s="2" t="s">
        <v>31</v>
      </c>
      <c r="D26" s="2"/>
      <c r="E26" s="11">
        <v>5488.72</v>
      </c>
      <c r="G26" s="13"/>
    </row>
    <row r="27" spans="1:7" x14ac:dyDescent="0.25">
      <c r="A27" s="4" t="s">
        <v>49</v>
      </c>
      <c r="B27" s="5" t="s">
        <v>30</v>
      </c>
      <c r="C27" s="2" t="s">
        <v>31</v>
      </c>
      <c r="D27" s="2"/>
      <c r="E27" s="11">
        <v>5286.5</v>
      </c>
      <c r="G27" s="13"/>
    </row>
    <row r="28" spans="1:7" x14ac:dyDescent="0.25">
      <c r="A28" s="4" t="s">
        <v>47</v>
      </c>
      <c r="B28" s="5" t="s">
        <v>30</v>
      </c>
      <c r="C28" s="2" t="s">
        <v>31</v>
      </c>
      <c r="D28" s="2"/>
      <c r="E28" s="27">
        <v>2010.55</v>
      </c>
      <c r="G28" s="13"/>
    </row>
    <row r="29" spans="1:7" x14ac:dyDescent="0.25">
      <c r="A29" s="4" t="s">
        <v>29</v>
      </c>
      <c r="B29" s="5" t="s">
        <v>30</v>
      </c>
      <c r="C29" s="2" t="s">
        <v>31</v>
      </c>
      <c r="D29" s="2"/>
      <c r="E29" s="11">
        <v>89.96</v>
      </c>
      <c r="G29" s="13"/>
    </row>
    <row r="30" spans="1:7" s="12" customFormat="1" ht="60" x14ac:dyDescent="0.25">
      <c r="A30" s="34" t="s">
        <v>59</v>
      </c>
      <c r="B30" s="35" t="s">
        <v>60</v>
      </c>
      <c r="C30" s="10" t="s">
        <v>31</v>
      </c>
      <c r="D30" s="10"/>
      <c r="E30" s="27">
        <v>2145</v>
      </c>
    </row>
    <row r="31" spans="1:7" ht="18" customHeight="1" x14ac:dyDescent="0.25">
      <c r="A31" s="37" t="s">
        <v>57</v>
      </c>
      <c r="B31" s="5" t="s">
        <v>58</v>
      </c>
      <c r="C31" s="2" t="s">
        <v>31</v>
      </c>
      <c r="D31" s="2"/>
      <c r="E31" s="11">
        <v>13435</v>
      </c>
      <c r="G31" s="13"/>
    </row>
    <row r="32" spans="1:7" x14ac:dyDescent="0.25">
      <c r="A32" s="4"/>
      <c r="B32" s="5"/>
      <c r="C32" s="2"/>
      <c r="D32" s="2"/>
      <c r="E32" s="11"/>
      <c r="G32" s="13"/>
    </row>
    <row r="33" spans="1:5" s="6" customFormat="1" ht="14.25" x14ac:dyDescent="0.2">
      <c r="A33" s="26" t="s">
        <v>44</v>
      </c>
      <c r="B33" s="5"/>
      <c r="C33" s="14"/>
      <c r="D33" s="14"/>
      <c r="E33" s="15">
        <f>SUM(E22:E32)</f>
        <v>329809.63200000004</v>
      </c>
    </row>
    <row r="34" spans="1:5" s="6" customFormat="1" x14ac:dyDescent="0.2">
      <c r="A34" s="7"/>
      <c r="B34" s="16"/>
      <c r="C34" s="17"/>
      <c r="D34" s="17"/>
      <c r="E34" s="18"/>
    </row>
    <row r="35" spans="1:5" ht="30" customHeight="1" x14ac:dyDescent="0.25">
      <c r="A35" s="40" t="s">
        <v>61</v>
      </c>
      <c r="B35" s="40"/>
      <c r="C35" s="40"/>
      <c r="D35" s="40"/>
      <c r="E35" s="40"/>
    </row>
    <row r="36" spans="1:5" ht="30" customHeight="1" x14ac:dyDescent="0.25">
      <c r="A36" s="41" t="s">
        <v>21</v>
      </c>
      <c r="B36" s="41"/>
      <c r="C36" s="41"/>
      <c r="D36" s="41"/>
      <c r="E36" s="41"/>
    </row>
    <row r="37" spans="1:5" x14ac:dyDescent="0.25">
      <c r="A37" s="41" t="s">
        <v>20</v>
      </c>
      <c r="B37" s="41"/>
      <c r="C37" s="41"/>
      <c r="D37" s="41"/>
      <c r="E37" s="41"/>
    </row>
    <row r="38" spans="1:5" ht="30.75" customHeight="1" x14ac:dyDescent="0.25">
      <c r="A38" s="41" t="s">
        <v>33</v>
      </c>
      <c r="B38" s="41"/>
      <c r="C38" s="41"/>
      <c r="D38" s="41"/>
      <c r="E38" s="41"/>
    </row>
    <row r="39" spans="1:5" x14ac:dyDescent="0.25">
      <c r="A39" s="41" t="s">
        <v>18</v>
      </c>
      <c r="B39" s="41"/>
      <c r="C39" s="41"/>
      <c r="D39" s="41"/>
      <c r="E39" s="41"/>
    </row>
    <row r="40" spans="1:5" x14ac:dyDescent="0.25">
      <c r="A40" s="42" t="s">
        <v>5</v>
      </c>
      <c r="B40" s="42"/>
      <c r="C40" s="42"/>
      <c r="D40" s="42"/>
      <c r="E40" s="42"/>
    </row>
    <row r="41" spans="1:5" x14ac:dyDescent="0.25">
      <c r="A41" s="41" t="s">
        <v>18</v>
      </c>
      <c r="B41" s="41"/>
      <c r="C41" s="41"/>
      <c r="D41" s="41"/>
      <c r="E41" s="41"/>
    </row>
    <row r="42" spans="1:5" x14ac:dyDescent="0.25">
      <c r="A42" s="43" t="s">
        <v>53</v>
      </c>
      <c r="B42" s="43"/>
      <c r="C42" s="43"/>
      <c r="D42" s="43"/>
      <c r="E42" s="43"/>
    </row>
    <row r="43" spans="1:5" x14ac:dyDescent="0.25">
      <c r="B43" s="38" t="s">
        <v>19</v>
      </c>
      <c r="C43" s="38"/>
      <c r="D43" s="38"/>
      <c r="E43" s="19" t="s">
        <v>6</v>
      </c>
    </row>
    <row r="44" spans="1:5" x14ac:dyDescent="0.25">
      <c r="A44" s="22"/>
      <c r="B44" s="22"/>
      <c r="C44" s="22"/>
      <c r="D44" s="22"/>
      <c r="E44" s="9"/>
    </row>
    <row r="45" spans="1:5" x14ac:dyDescent="0.25">
      <c r="A45" s="43" t="s">
        <v>32</v>
      </c>
      <c r="B45" s="43"/>
      <c r="C45" s="43"/>
      <c r="D45" s="43"/>
      <c r="E45" s="43"/>
    </row>
    <row r="46" spans="1:5" x14ac:dyDescent="0.25">
      <c r="B46" s="38" t="s">
        <v>19</v>
      </c>
      <c r="C46" s="38"/>
      <c r="D46" s="38"/>
      <c r="E46" s="19" t="s">
        <v>6</v>
      </c>
    </row>
    <row r="48" spans="1:5" x14ac:dyDescent="0.25">
      <c r="A48" s="1" t="s">
        <v>54</v>
      </c>
    </row>
    <row r="49" spans="1:7" x14ac:dyDescent="0.25">
      <c r="A49" s="6" t="s">
        <v>34</v>
      </c>
      <c r="E49" s="1"/>
    </row>
    <row r="50" spans="1:7" x14ac:dyDescent="0.25">
      <c r="A50" s="6" t="s">
        <v>38</v>
      </c>
      <c r="B50" s="20">
        <v>102431.64</v>
      </c>
      <c r="E50" s="1"/>
    </row>
    <row r="51" spans="1:7" x14ac:dyDescent="0.25">
      <c r="A51" s="30" t="s">
        <v>62</v>
      </c>
      <c r="B51" s="21"/>
      <c r="E51" s="1"/>
    </row>
    <row r="52" spans="1:7" x14ac:dyDescent="0.25">
      <c r="A52" s="1" t="s">
        <v>36</v>
      </c>
      <c r="B52" s="21">
        <v>328992.15000000002</v>
      </c>
      <c r="E52" s="1"/>
      <c r="G52" s="13"/>
    </row>
    <row r="53" spans="1:7" x14ac:dyDescent="0.25">
      <c r="A53" s="1" t="s">
        <v>39</v>
      </c>
      <c r="B53" s="28">
        <v>3317.83</v>
      </c>
      <c r="E53" s="1"/>
    </row>
    <row r="54" spans="1:7" x14ac:dyDescent="0.25">
      <c r="A54" s="1" t="s">
        <v>45</v>
      </c>
      <c r="B54" s="21">
        <f>350*3</f>
        <v>1050</v>
      </c>
      <c r="E54" s="1"/>
    </row>
    <row r="55" spans="1:7" x14ac:dyDescent="0.25">
      <c r="A55" s="1" t="s">
        <v>42</v>
      </c>
      <c r="B55" s="21">
        <f>3*330</f>
        <v>990</v>
      </c>
      <c r="E55" s="1"/>
    </row>
    <row r="56" spans="1:7" x14ac:dyDescent="0.25">
      <c r="A56" s="1" t="s">
        <v>46</v>
      </c>
      <c r="B56" s="21">
        <f>3*300</f>
        <v>900</v>
      </c>
      <c r="E56" s="1"/>
    </row>
    <row r="57" spans="1:7" ht="30" x14ac:dyDescent="0.25">
      <c r="A57" s="30" t="s">
        <v>37</v>
      </c>
      <c r="B57" s="21">
        <f>E33</f>
        <v>329809.63200000004</v>
      </c>
      <c r="E57" s="1"/>
    </row>
    <row r="58" spans="1:7" x14ac:dyDescent="0.25">
      <c r="A58" s="23" t="s">
        <v>35</v>
      </c>
      <c r="B58" s="24">
        <f>B50+B52+B53+B54+B55+B56-B57</f>
        <v>107871.98800000001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40" zoomScaleSheetLayoutView="100" workbookViewId="0">
      <selection activeCell="B54" sqref="B54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47" t="s">
        <v>11</v>
      </c>
      <c r="B1" s="47"/>
      <c r="C1" s="47"/>
      <c r="D1" s="47"/>
      <c r="E1" s="47"/>
    </row>
    <row r="2" spans="1:5" ht="29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48" t="s">
        <v>63</v>
      </c>
      <c r="B3" s="48"/>
      <c r="C3" s="48"/>
      <c r="D3" s="48"/>
      <c r="E3" s="48"/>
    </row>
    <row r="4" spans="1:5" x14ac:dyDescent="0.25">
      <c r="A4" s="29" t="s">
        <v>13</v>
      </c>
      <c r="B4" s="3"/>
      <c r="C4" s="3"/>
      <c r="D4" s="33"/>
      <c r="E4" s="31" t="s">
        <v>64</v>
      </c>
    </row>
    <row r="5" spans="1:5" x14ac:dyDescent="0.25">
      <c r="A5" s="22"/>
      <c r="B5" s="3"/>
      <c r="C5" s="3"/>
      <c r="D5" s="3"/>
      <c r="E5" s="8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25</v>
      </c>
      <c r="B9" s="41"/>
      <c r="C9" s="41"/>
      <c r="D9" s="41"/>
      <c r="E9" s="41"/>
    </row>
    <row r="10" spans="1:5" ht="24.75" customHeight="1" x14ac:dyDescent="0.25">
      <c r="A10" s="45" t="s">
        <v>14</v>
      </c>
      <c r="B10" s="45"/>
      <c r="C10" s="45"/>
      <c r="D10" s="45"/>
      <c r="E10" s="45"/>
    </row>
    <row r="11" spans="1:5" ht="28.5" customHeight="1" x14ac:dyDescent="0.25">
      <c r="A11" s="41" t="s">
        <v>26</v>
      </c>
      <c r="B11" s="41"/>
      <c r="C11" s="41"/>
      <c r="D11" s="41"/>
      <c r="E11" s="41"/>
    </row>
    <row r="12" spans="1:5" x14ac:dyDescent="0.25">
      <c r="A12" s="44" t="s">
        <v>15</v>
      </c>
      <c r="B12" s="44"/>
      <c r="C12" s="44"/>
      <c r="D12" s="44"/>
      <c r="E12" s="44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4"/>
      <c r="C14" s="44"/>
      <c r="D14" s="44"/>
      <c r="E14" s="44"/>
    </row>
    <row r="15" spans="1:5" x14ac:dyDescent="0.25">
      <c r="A15" s="41" t="s">
        <v>52</v>
      </c>
      <c r="B15" s="41"/>
      <c r="C15" s="41"/>
      <c r="D15" s="41"/>
      <c r="E15" s="41"/>
    </row>
    <row r="16" spans="1:5" x14ac:dyDescent="0.25">
      <c r="A16" s="44" t="s">
        <v>16</v>
      </c>
      <c r="B16" s="44"/>
      <c r="C16" s="44"/>
      <c r="D16" s="44"/>
      <c r="E16" s="44"/>
    </row>
    <row r="17" spans="1:7" ht="26.25" customHeight="1" x14ac:dyDescent="0.25">
      <c r="A17" s="41" t="s">
        <v>17</v>
      </c>
      <c r="B17" s="41"/>
      <c r="C17" s="41"/>
      <c r="D17" s="41"/>
      <c r="E17" s="41"/>
    </row>
    <row r="18" spans="1:7" ht="62.25" customHeight="1" x14ac:dyDescent="0.25">
      <c r="A18" s="41" t="s">
        <v>27</v>
      </c>
      <c r="B18" s="41"/>
      <c r="C18" s="41"/>
      <c r="D18" s="41"/>
      <c r="E18" s="41"/>
    </row>
    <row r="19" spans="1:7" ht="31.5" customHeight="1" x14ac:dyDescent="0.25">
      <c r="A19" s="39" t="s">
        <v>28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5" t="s">
        <v>43</v>
      </c>
      <c r="B22" s="5" t="s">
        <v>40</v>
      </c>
      <c r="C22" s="2" t="s">
        <v>4</v>
      </c>
      <c r="D22" s="2">
        <v>15.77</v>
      </c>
      <c r="E22" s="11">
        <f>D22*F20*G20</f>
        <v>207634.12800000003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6.06</v>
      </c>
      <c r="E23" s="11">
        <f>D23*F20*G20</f>
        <v>79788.384000000005</v>
      </c>
      <c r="G23" s="13"/>
    </row>
    <row r="24" spans="1:7" x14ac:dyDescent="0.25">
      <c r="A24" s="4" t="s">
        <v>51</v>
      </c>
      <c r="B24" s="5" t="s">
        <v>65</v>
      </c>
      <c r="C24" s="2" t="s">
        <v>31</v>
      </c>
      <c r="D24" s="2"/>
      <c r="E24" s="11">
        <v>0</v>
      </c>
      <c r="G24" s="13"/>
    </row>
    <row r="25" spans="1:7" x14ac:dyDescent="0.25">
      <c r="A25" s="36" t="s">
        <v>48</v>
      </c>
      <c r="B25" s="5" t="s">
        <v>65</v>
      </c>
      <c r="C25" s="2" t="s">
        <v>31</v>
      </c>
      <c r="D25" s="2"/>
      <c r="E25" s="11">
        <v>4024.62</v>
      </c>
      <c r="G25" s="13"/>
    </row>
    <row r="26" spans="1:7" x14ac:dyDescent="0.25">
      <c r="A26" s="4" t="s">
        <v>50</v>
      </c>
      <c r="B26" s="5" t="s">
        <v>65</v>
      </c>
      <c r="C26" s="2" t="s">
        <v>31</v>
      </c>
      <c r="D26" s="2"/>
      <c r="E26" s="11">
        <v>6534.95</v>
      </c>
      <c r="G26" s="13"/>
    </row>
    <row r="27" spans="1:7" x14ac:dyDescent="0.25">
      <c r="A27" s="4" t="s">
        <v>49</v>
      </c>
      <c r="B27" s="5" t="s">
        <v>65</v>
      </c>
      <c r="C27" s="2" t="s">
        <v>31</v>
      </c>
      <c r="D27" s="2"/>
      <c r="E27" s="11">
        <v>5499.9</v>
      </c>
      <c r="G27" s="13"/>
    </row>
    <row r="28" spans="1:7" x14ac:dyDescent="0.25">
      <c r="A28" s="4" t="s">
        <v>47</v>
      </c>
      <c r="B28" s="5" t="s">
        <v>65</v>
      </c>
      <c r="C28" s="2" t="s">
        <v>31</v>
      </c>
      <c r="D28" s="2"/>
      <c r="E28" s="11">
        <v>4174.21</v>
      </c>
      <c r="G28" s="13"/>
    </row>
    <row r="29" spans="1:7" x14ac:dyDescent="0.25">
      <c r="A29" s="4" t="s">
        <v>29</v>
      </c>
      <c r="B29" s="5" t="s">
        <v>65</v>
      </c>
      <c r="C29" s="2" t="s">
        <v>31</v>
      </c>
      <c r="D29" s="2"/>
      <c r="E29" s="11">
        <v>11824.74</v>
      </c>
      <c r="G29" s="13"/>
    </row>
    <row r="30" spans="1:7" s="12" customFormat="1" x14ac:dyDescent="0.25">
      <c r="A30" s="34" t="s">
        <v>66</v>
      </c>
      <c r="B30" s="35" t="s">
        <v>65</v>
      </c>
      <c r="C30" s="10" t="s">
        <v>31</v>
      </c>
      <c r="D30" s="10"/>
      <c r="E30" s="11">
        <v>6700</v>
      </c>
    </row>
    <row r="31" spans="1:7" ht="30" x14ac:dyDescent="0.25">
      <c r="A31" s="50" t="s">
        <v>67</v>
      </c>
      <c r="B31" s="5" t="s">
        <v>68</v>
      </c>
      <c r="C31" s="2" t="s">
        <v>69</v>
      </c>
      <c r="D31" s="2">
        <v>3</v>
      </c>
      <c r="E31" s="11">
        <f>D31*260.07</f>
        <v>780.21</v>
      </c>
      <c r="G31" s="13"/>
    </row>
    <row r="32" spans="1:7" x14ac:dyDescent="0.25">
      <c r="A32" s="4"/>
      <c r="B32" s="5"/>
      <c r="C32" s="2"/>
      <c r="D32" s="2"/>
      <c r="E32" s="11"/>
      <c r="G32" s="13"/>
    </row>
    <row r="33" spans="1:5" s="6" customFormat="1" ht="14.25" x14ac:dyDescent="0.2">
      <c r="A33" s="26" t="s">
        <v>44</v>
      </c>
      <c r="B33" s="5"/>
      <c r="C33" s="14"/>
      <c r="D33" s="14"/>
      <c r="E33" s="15">
        <f>SUM(E22:E32)</f>
        <v>326961.14200000011</v>
      </c>
    </row>
    <row r="34" spans="1:5" s="6" customFormat="1" x14ac:dyDescent="0.2">
      <c r="A34" s="7"/>
      <c r="B34" s="16"/>
      <c r="C34" s="17"/>
      <c r="D34" s="17"/>
      <c r="E34" s="18"/>
    </row>
    <row r="35" spans="1:5" ht="30" customHeight="1" x14ac:dyDescent="0.25">
      <c r="A35" s="40" t="s">
        <v>70</v>
      </c>
      <c r="B35" s="40"/>
      <c r="C35" s="40"/>
      <c r="D35" s="40"/>
      <c r="E35" s="40"/>
    </row>
    <row r="36" spans="1:5" ht="30" customHeight="1" x14ac:dyDescent="0.25">
      <c r="A36" s="41" t="s">
        <v>21</v>
      </c>
      <c r="B36" s="41"/>
      <c r="C36" s="41"/>
      <c r="D36" s="41"/>
      <c r="E36" s="41"/>
    </row>
    <row r="37" spans="1:5" x14ac:dyDescent="0.25">
      <c r="A37" s="41" t="s">
        <v>20</v>
      </c>
      <c r="B37" s="41"/>
      <c r="C37" s="41"/>
      <c r="D37" s="41"/>
      <c r="E37" s="41"/>
    </row>
    <row r="38" spans="1:5" ht="30.75" customHeight="1" x14ac:dyDescent="0.25">
      <c r="A38" s="41" t="s">
        <v>33</v>
      </c>
      <c r="B38" s="41"/>
      <c r="C38" s="41"/>
      <c r="D38" s="41"/>
      <c r="E38" s="41"/>
    </row>
    <row r="39" spans="1:5" x14ac:dyDescent="0.25">
      <c r="A39" s="41" t="s">
        <v>18</v>
      </c>
      <c r="B39" s="41"/>
      <c r="C39" s="41"/>
      <c r="D39" s="41"/>
      <c r="E39" s="41"/>
    </row>
    <row r="40" spans="1:5" x14ac:dyDescent="0.25">
      <c r="A40" s="42" t="s">
        <v>5</v>
      </c>
      <c r="B40" s="42"/>
      <c r="C40" s="42"/>
      <c r="D40" s="42"/>
      <c r="E40" s="42"/>
    </row>
    <row r="41" spans="1:5" x14ac:dyDescent="0.25">
      <c r="A41" s="41" t="s">
        <v>18</v>
      </c>
      <c r="B41" s="41"/>
      <c r="C41" s="41"/>
      <c r="D41" s="41"/>
      <c r="E41" s="41"/>
    </row>
    <row r="42" spans="1:5" x14ac:dyDescent="0.25">
      <c r="A42" s="43" t="s">
        <v>53</v>
      </c>
      <c r="B42" s="43"/>
      <c r="C42" s="43"/>
      <c r="D42" s="43"/>
      <c r="E42" s="43"/>
    </row>
    <row r="43" spans="1:5" x14ac:dyDescent="0.25">
      <c r="B43" s="38" t="s">
        <v>19</v>
      </c>
      <c r="C43" s="38"/>
      <c r="D43" s="38"/>
      <c r="E43" s="19" t="s">
        <v>6</v>
      </c>
    </row>
    <row r="44" spans="1:5" x14ac:dyDescent="0.25">
      <c r="A44" s="22"/>
      <c r="B44" s="22"/>
      <c r="C44" s="22"/>
      <c r="D44" s="22"/>
      <c r="E44" s="9"/>
    </row>
    <row r="45" spans="1:5" x14ac:dyDescent="0.25">
      <c r="A45" s="43" t="s">
        <v>32</v>
      </c>
      <c r="B45" s="43"/>
      <c r="C45" s="43"/>
      <c r="D45" s="43"/>
      <c r="E45" s="43"/>
    </row>
    <row r="46" spans="1:5" x14ac:dyDescent="0.25">
      <c r="B46" s="38" t="s">
        <v>19</v>
      </c>
      <c r="C46" s="38"/>
      <c r="D46" s="38"/>
      <c r="E46" s="19" t="s">
        <v>6</v>
      </c>
    </row>
    <row r="48" spans="1:5" x14ac:dyDescent="0.25">
      <c r="A48" s="1" t="s">
        <v>54</v>
      </c>
    </row>
    <row r="49" spans="1:7" x14ac:dyDescent="0.25">
      <c r="A49" s="6" t="s">
        <v>34</v>
      </c>
      <c r="E49" s="1"/>
    </row>
    <row r="50" spans="1:7" x14ac:dyDescent="0.25">
      <c r="A50" s="6" t="s">
        <v>38</v>
      </c>
      <c r="B50" s="20">
        <f>'1кв'!B58</f>
        <v>107871.98800000001</v>
      </c>
      <c r="E50" s="1"/>
    </row>
    <row r="51" spans="1:7" x14ac:dyDescent="0.25">
      <c r="A51" s="32" t="s">
        <v>71</v>
      </c>
      <c r="B51" s="21"/>
      <c r="E51" s="1"/>
    </row>
    <row r="52" spans="1:7" x14ac:dyDescent="0.25">
      <c r="A52" s="1" t="s">
        <v>36</v>
      </c>
      <c r="B52" s="21">
        <v>319708.90000000002</v>
      </c>
      <c r="E52" s="1"/>
      <c r="G52" s="13"/>
    </row>
    <row r="53" spans="1:7" x14ac:dyDescent="0.25">
      <c r="A53" s="1" t="s">
        <v>39</v>
      </c>
      <c r="B53" s="28">
        <v>3205.12</v>
      </c>
      <c r="E53" s="1"/>
    </row>
    <row r="54" spans="1:7" x14ac:dyDescent="0.25">
      <c r="A54" s="1" t="s">
        <v>45</v>
      </c>
      <c r="B54" s="21">
        <f>350*3</f>
        <v>1050</v>
      </c>
      <c r="E54" s="1"/>
    </row>
    <row r="55" spans="1:7" x14ac:dyDescent="0.25">
      <c r="A55" s="1" t="s">
        <v>42</v>
      </c>
      <c r="B55" s="21">
        <f>3*330</f>
        <v>990</v>
      </c>
      <c r="E55" s="1"/>
    </row>
    <row r="56" spans="1:7" x14ac:dyDescent="0.25">
      <c r="A56" s="1" t="s">
        <v>46</v>
      </c>
      <c r="B56" s="21">
        <f>3*300</f>
        <v>900</v>
      </c>
      <c r="E56" s="1"/>
    </row>
    <row r="57" spans="1:7" ht="30" x14ac:dyDescent="0.25">
      <c r="A57" s="32" t="s">
        <v>37</v>
      </c>
      <c r="B57" s="21">
        <f>E33</f>
        <v>326961.14200000011</v>
      </c>
      <c r="E57" s="1"/>
    </row>
    <row r="58" spans="1:7" x14ac:dyDescent="0.25">
      <c r="A58" s="23" t="s">
        <v>35</v>
      </c>
      <c r="B58" s="24">
        <f>B50+B52+B53+B54+B55+B56-B57</f>
        <v>106764.86599999992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41:E41"/>
    <mergeCell ref="A42:E42"/>
    <mergeCell ref="B43:D43"/>
    <mergeCell ref="A45:E45"/>
    <mergeCell ref="B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2024-08-14T11:39:23Z</dcterms:modified>
</cp:coreProperties>
</file>